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usso\Downloads\"/>
    </mc:Choice>
  </mc:AlternateContent>
  <bookViews>
    <workbookView xWindow="0" yWindow="0" windowWidth="20490" windowHeight="7755"/>
  </bookViews>
  <sheets>
    <sheet name="Information - Wk 1 - 2" sheetId="1" r:id="rId1"/>
    <sheet name="Wk 1 - 2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M10" i="1" l="1"/>
  <c r="O11" i="1"/>
  <c r="F6" i="2"/>
  <c r="G6" i="2" s="1"/>
  <c r="B3" i="1"/>
  <c r="B5" i="1"/>
  <c r="C50" i="3"/>
  <c r="B50" i="3"/>
  <c r="C49" i="3"/>
  <c r="B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/>
  <c r="I14" i="3"/>
  <c r="H14" i="3"/>
  <c r="M13" i="3"/>
  <c r="N13" i="3"/>
  <c r="I12" i="3"/>
  <c r="H12" i="3"/>
  <c r="F84" i="2"/>
  <c r="G84" i="2" s="1"/>
  <c r="F82" i="2"/>
  <c r="G82" i="2" s="1"/>
  <c r="F80" i="2"/>
  <c r="G80" i="2" s="1"/>
  <c r="F78" i="2"/>
  <c r="G78" i="2" s="1"/>
  <c r="F72" i="2"/>
  <c r="G72" i="2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J12" i="1"/>
  <c r="H12" i="1"/>
  <c r="K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l="1"/>
  <c r="F7" i="1" s="1"/>
  <c r="I37" i="3"/>
  <c r="I38" i="3"/>
  <c r="B11" i="1"/>
  <c r="B13" i="1"/>
  <c r="B15" i="1"/>
  <c r="I39" i="3"/>
  <c r="B12" i="1"/>
  <c r="B14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62" i="1" l="1"/>
  <c r="F59" i="1" s="1"/>
  <c r="F5" i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4" i="1" l="1"/>
  <c r="F55" i="1"/>
  <c r="F57" i="1"/>
  <c r="F56" i="1"/>
  <c r="F58" i="1"/>
  <c r="F50" i="1"/>
  <c r="F60" i="1"/>
  <c r="F51" i="1"/>
  <c r="L21" i="3"/>
  <c r="M3" i="3" s="1"/>
  <c r="N3" i="3" s="1"/>
  <c r="F52" i="1"/>
  <c r="F53" i="1"/>
  <c r="C7" i="3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6" i="3" l="1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  <family val="2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  <family val="2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  <family val="2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9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11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17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19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21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23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29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31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33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35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41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43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45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47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53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55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57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59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65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67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69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71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77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79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81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  <comment ref="E83" authorId="0" shapeId="0">
      <text>
        <r>
          <rPr>
            <sz val="11"/>
            <color rgb="FF000000"/>
            <rFont val="Calibri"/>
            <family val="2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<sst xmlns="http://schemas.openxmlformats.org/spreadsheetml/2006/main" count="641" uniqueCount="211">
  <si>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</si>
  <si>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</si>
  <si>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</si>
  <si>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</si>
  <si>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</si>
  <si>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</si>
  <si>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  <family val="2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</si>
  <si>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</si>
  <si>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</si>
  <si>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</si>
  <si>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</si>
  <si>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</si>
  <si>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</si>
  <si>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</si>
  <si>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</si>
  <si>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  <family val="2"/>
      </rPr>
      <t>MALES</t>
    </r>
    <r>
      <rPr>
        <b/>
        <sz val="12"/>
        <color rgb="FFFF0000"/>
        <rFont val="Calibri"/>
        <family val="2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</si>
  <si>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</si>
  <si>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</si>
  <si>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</si>
  <si>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  <family val="2"/>
      </rPr>
      <t>FEMALES</t>
    </r>
    <r>
      <rPr>
        <b/>
        <sz val="12"/>
        <color rgb="FFFF0000"/>
        <rFont val="Calibri"/>
        <family val="2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</si>
  <si>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</si>
  <si>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</si>
  <si>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</si>
  <si>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</si>
  <si>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</si>
  <si>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</si>
  <si>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</si>
  <si>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</si>
  <si>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</si>
  <si>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</si>
  <si>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</si>
  <si>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</si>
  <si>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</si>
  <si>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</si>
  <si>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</si>
  <si>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</si>
  <si>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</si>
  <si>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</si>
  <si>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</si>
  <si>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</si>
  <si>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</si>
  <si>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</si>
  <si>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  <family val="2"/>
      </rPr>
      <t>Activity Level Guide</t>
    </r>
    <r>
      <rPr>
        <b/>
        <sz val="13"/>
        <color rgb="FFFF0000"/>
        <rFont val="Calibri"/>
        <family val="2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</si>
  <si>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</si>
  <si>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</si>
  <si>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</si>
  <si>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</si>
  <si>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</si>
  <si>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</si>
  <si>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</si>
  <si>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</si>
  <si>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</si>
  <si>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</si>
  <si>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  <family val="2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</si>
  <si>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</si>
  <si>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</si>
  <si>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</si>
  <si>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</si>
  <si>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</si>
  <si>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</si>
  <si>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</si>
  <si>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</si>
  <si>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</si>
  <si>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</si>
  <si>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</si>
  <si>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</si>
  <si>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</si>
  <si>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  <family val="2"/>
      </rPr>
      <t>What is Your Body Type Guide</t>
    </r>
    <r>
      <rPr>
        <b/>
        <sz val="12"/>
        <color rgb="FFFF0000"/>
        <rFont val="Calibri"/>
        <family val="2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</si>
  <si>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</si>
  <si>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</si>
  <si>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</si>
  <si>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</si>
  <si>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</si>
  <si>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</si>
  <si>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</si>
  <si>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</si>
  <si>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</si>
  <si>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</si>
  <si>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  <family val="2"/>
      </rPr>
      <t>RED</t>
    </r>
    <r>
      <rPr>
        <b/>
        <sz val="11"/>
        <color rgb="FFFFFFFF"/>
        <rFont val="Calibri"/>
        <family val="2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</si>
  <si>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</si>
  <si>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</si>
  <si>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</si>
  <si>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</si>
  <si>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</si>
  <si>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</si>
  <si>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</si>
  <si>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</si>
  <si>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</si>
  <si>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  <family val="2"/>
      </rPr>
      <t>RED</t>
    </r>
    <r>
      <rPr>
        <b/>
        <sz val="11"/>
        <color rgb="FFFFFFFF"/>
        <rFont val="Calibri"/>
        <family val="2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</si>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</sst>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:"/>
  </numFmts>
  <fonts count="26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FFFFFF"/>
      <name val="Calibri"/>
      <family val="2"/>
    </font>
    <font>
      <sz val="11"/>
      <name val="Calibri"/>
      <family val="2"/>
    </font>
    <font>
      <b/>
      <i/>
      <u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i/>
      <sz val="10"/>
      <color rgb="FF000000"/>
      <name val="Arial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b/>
      <u/>
      <sz val="12"/>
      <color rgb="FFFF0000"/>
      <name val="Calibri"/>
      <family val="2"/>
    </font>
    <font>
      <b/>
      <u/>
      <sz val="13"/>
      <color rgb="FFFF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>
      <tableStyleElement type="headerRow" dxfId="31"/>
      <tableStyleElement type="firstRowStripe" dxfId="30"/>
      <tableStyleElement type="secondRowStripe" dxfId="29"/>
    </tableStyle>
    <tableStyle name="Choice Food Calculations-style 2" pivot="0" count="3">
      <tableStyleElement type="headerRow" dxfId="28"/>
      <tableStyleElement type="firstRowStripe" dxfId="27"/>
      <tableStyleElement type="secondRowStripe" dxfId="26"/>
    </tableStyle>
    <tableStyle name="Choice Food Calculations-style 3" pivot="0" count="3">
      <tableStyleElement type="headerRow" dxfId="25"/>
      <tableStyleElement type="firstRowStripe" dxfId="24"/>
      <tableStyleElement type="secondRowStripe" dxfId="23"/>
    </tableStyle>
    <tableStyle name="Choice Food Calculations-style 4" pivot="0" count="3">
      <tableStyleElement type="headerRow" dxfId="22"/>
      <tableStyleElement type="firstRowStripe" dxfId="21"/>
      <tableStyleElement type="secondRowStripe" dxfId="20"/>
    </tableStyle>
    <tableStyle name="Choice Food Calculations-style 5" pivot="0" count="3">
      <tableStyleElement type="headerRow" dxfId="19"/>
      <tableStyleElement type="firstRowStripe" dxfId="18"/>
      <tableStyleElement type="secondRowStripe" dxfId="17"/>
    </tableStyle>
    <tableStyle name="Choice Food Calculations-style 6" pivot="0" count="3">
      <tableStyleElement type="headerRow" dxfId="16"/>
      <tableStyleElement type="firstRowStripe" dxfId="15"/>
      <tableStyleElement type="secondRowStripe" dxfId="14"/>
    </tableStyle>
    <tableStyle name="Choice Food Calculations-style 7" pivot="0" count="3">
      <tableStyleElement type="headerRow" dxfId="13"/>
      <tableStyleElement type="firstRowStripe" dxfId="12"/>
      <tableStyleElement type="secondRowStripe" dxfId="11"/>
    </tableStyle>
    <tableStyle name="Choice Food Calculations-style 8" pivot="0" count="3">
      <tableStyleElement type="headerRow" dxfId="10"/>
      <tableStyleElement type="firstRowStripe" dxfId="9"/>
      <tableStyleElement type="secondRowStripe" dxfId="8"/>
    </tableStyle>
    <tableStyle name="Choice Food Calculations-style 9" pivot="0" count="3">
      <tableStyleElement type="headerRow" dxfId="7"/>
      <tableStyleElement type="firstRowStripe" dxfId="6"/>
      <tableStyleElement type="secondRowStripe" dxfId="5"/>
    </tableStyle>
    <tableStyle name="Choice Food Calculations-style 10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1" displayName="Table_1" ref="I26:K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H36:I39">
  <tableColumns count="2">
    <tableColumn id="1" name="Goal"/>
    <tableColumn id="2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id="11" name="Table_112" displayName="Table_112" ref="M26:O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I31:J33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K1:N13">
  <tableColumns count="4">
    <tableColumn id="1" name="Fat"/>
    <tableColumn id="2" name="Size"/>
    <tableColumn id="3" name="Grams"/>
    <tableColumn id="4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46:C51">
  <tableColumns count="3">
    <tableColumn id="1" name="Type O"/>
    <tableColumn id="2" name="Carb Meals"/>
    <tableColumn id="3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P1:S13">
  <tableColumns count="4">
    <tableColumn id="1" name="Carb OFF"/>
    <tableColumn id="2" name="Size"/>
    <tableColumn id="3" name="Grams"/>
    <tableColumn id="4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F1:I14">
  <tableColumns count="4">
    <tableColumn id="1" name="Carb"/>
    <tableColumn id="2" name="Size"/>
    <tableColumn id="3" name="Grams"/>
    <tableColumn id="4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32:C38">
  <tableColumns count="3">
    <tableColumn id="1" name="Type I"/>
    <tableColumn id="2" name="Carb Meals"/>
    <tableColumn id="3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D20">
  <tableColumns count="4">
    <tableColumn id="1" name="Protein"/>
    <tableColumn id="2" name="Size"/>
    <tableColumn id="3" name="Grams"/>
    <tableColumn id="4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39:C45">
  <tableColumns count="3">
    <tableColumn id="1" name="Type V"/>
    <tableColumn id="2" name="Carb Meals"/>
    <tableColumn id="3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tabSelected="1" zoomScale="75" zoomScaleNormal="75" workbookViewId="0">
      <selection activeCell="I3" sqref="I3"/>
    </sheetView>
  </sheetViews>
  <sheetFormatPr defaultColWidth="0" defaultRowHeight="15" customHeight="1" zeroHeight="1" x14ac:dyDescent="0.25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 x14ac:dyDescent="0.3">
      <c r="A1" s="2"/>
      <c r="B1" s="2"/>
      <c r="C1" s="2"/>
      <c r="D1" s="2"/>
      <c r="E1" s="2"/>
      <c r="F1" s="2"/>
      <c r="G1" s="2"/>
      <c r="H1" s="2"/>
      <c r="I1" s="2"/>
      <c r="J1" s="115" t="s">
        <v>8</v>
      </c>
      <c r="K1" s="116"/>
      <c r="L1" s="116"/>
      <c r="M1" s="116"/>
      <c r="N1" s="116"/>
      <c r="O1" s="117"/>
      <c r="P1" s="2"/>
      <c r="Q1" s="2"/>
      <c r="R1" s="2"/>
      <c r="S1" s="2"/>
    </row>
    <row r="2" spans="1:29" ht="42" customHeight="1" x14ac:dyDescent="0.25">
      <c r="A2" s="8"/>
      <c r="B2" s="9"/>
      <c r="C2" s="9"/>
      <c r="D2" s="10"/>
      <c r="E2" s="10"/>
      <c r="F2" s="10"/>
      <c r="G2" s="10"/>
      <c r="H2" s="12"/>
      <c r="I2" s="10"/>
      <c r="J2" s="136" t="s">
        <v>14</v>
      </c>
      <c r="K2" s="137"/>
      <c r="L2" s="118" t="s">
        <v>15</v>
      </c>
      <c r="M2" s="119"/>
      <c r="N2" s="134" t="s">
        <v>19</v>
      </c>
      <c r="O2" s="135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 x14ac:dyDescent="0.25">
      <c r="A3" s="10" t="s">
        <v>23</v>
      </c>
      <c r="B3" s="10">
        <f>I4/2.2</f>
        <v>0</v>
      </c>
      <c r="C3" s="10"/>
      <c r="D3" s="106" t="s">
        <v>25</v>
      </c>
      <c r="E3" s="106" t="s">
        <v>2</v>
      </c>
      <c r="F3" s="106" t="s">
        <v>3</v>
      </c>
      <c r="G3" s="15"/>
      <c r="H3" s="17" t="s">
        <v>28</v>
      </c>
      <c r="I3" s="89"/>
      <c r="J3" s="123"/>
      <c r="K3" s="138"/>
      <c r="L3" s="108" t="s">
        <v>32</v>
      </c>
      <c r="M3" s="109"/>
      <c r="N3" s="132" t="s">
        <v>32</v>
      </c>
      <c r="O3" s="133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 x14ac:dyDescent="0.25">
      <c r="A4" s="10" t="s">
        <v>35</v>
      </c>
      <c r="B4" s="10">
        <f>I5*2.54</f>
        <v>0</v>
      </c>
      <c r="C4" s="10"/>
      <c r="D4" s="107"/>
      <c r="E4" s="107"/>
      <c r="F4" s="107"/>
      <c r="G4" s="15" t="s">
        <v>36</v>
      </c>
      <c r="H4" s="23" t="s">
        <v>37</v>
      </c>
      <c r="I4" s="90"/>
      <c r="J4" s="125" t="s">
        <v>42</v>
      </c>
      <c r="K4" s="126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 x14ac:dyDescent="0.2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7"/>
      <c r="K5" s="128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 x14ac:dyDescent="0.25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9"/>
      <c r="K6" s="130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 x14ac:dyDescent="0.25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31" t="s">
        <v>67</v>
      </c>
      <c r="K7" s="122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 x14ac:dyDescent="0.25">
      <c r="A8" s="10"/>
      <c r="B8" s="10"/>
      <c r="C8" s="10"/>
      <c r="D8" s="114" t="s">
        <v>72</v>
      </c>
      <c r="E8" s="109"/>
      <c r="F8" s="41" t="e">
        <f>SUM(F5:F7)</f>
        <v>#N/A</v>
      </c>
      <c r="G8" s="15"/>
      <c r="H8" s="23" t="s">
        <v>76</v>
      </c>
      <c r="I8" s="91"/>
      <c r="J8" s="123"/>
      <c r="K8" s="124"/>
      <c r="L8" s="110" t="s">
        <v>78</v>
      </c>
      <c r="M8" s="109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 x14ac:dyDescent="0.25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03" t="s">
        <v>3</v>
      </c>
      <c r="I9" s="104" t="e">
        <f>VLOOKUP(I8,'Choice Food Calculations'!$H$37:$I$39,2,FALSE)*0.7</f>
        <v>#N/A</v>
      </c>
      <c r="J9" s="121" t="s">
        <v>83</v>
      </c>
      <c r="K9" s="122"/>
      <c r="L9" s="112" t="s">
        <v>85</v>
      </c>
      <c r="M9" s="120"/>
      <c r="N9" s="110" t="s">
        <v>88</v>
      </c>
      <c r="O9" s="111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 x14ac:dyDescent="0.2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/>
      <c r="J10" s="123"/>
      <c r="K10" s="124"/>
      <c r="L10" s="48" t="s">
        <v>94</v>
      </c>
      <c r="M10" s="50">
        <f>I4</f>
        <v>0</v>
      </c>
      <c r="N10" s="112" t="s">
        <v>85</v>
      </c>
      <c r="O10" s="113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 x14ac:dyDescent="0.2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 x14ac:dyDescent="0.2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 x14ac:dyDescent="0.25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x14ac:dyDescent="0.25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x14ac:dyDescent="0.25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x14ac:dyDescent="0.25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x14ac:dyDescent="0.25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 x14ac:dyDescent="0.25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 x14ac:dyDescent="0.25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 x14ac:dyDescent="0.25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 x14ac:dyDescent="0.25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 x14ac:dyDescent="0.25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 x14ac:dyDescent="0.25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 x14ac:dyDescent="0.25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 x14ac:dyDescent="0.25">
      <c r="A28" s="10"/>
      <c r="B28" s="10"/>
      <c r="C28" s="10"/>
      <c r="D28" s="10" t="s">
        <v>165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 x14ac:dyDescent="0.25">
      <c r="A29" s="10"/>
      <c r="B29" s="10"/>
      <c r="C29" s="10"/>
      <c r="D29" s="10" t="s">
        <v>166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 x14ac:dyDescent="0.25">
      <c r="A30" s="10"/>
      <c r="B30" s="10"/>
      <c r="C30" s="10"/>
      <c r="D30" s="10" t="s">
        <v>170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 x14ac:dyDescent="0.25">
      <c r="A31" s="10"/>
      <c r="B31" s="10"/>
      <c r="C31" s="10"/>
      <c r="D31" s="10" t="s">
        <v>172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 x14ac:dyDescent="0.25">
      <c r="A32" s="10"/>
      <c r="B32" s="10"/>
      <c r="C32" s="10"/>
      <c r="D32" s="10" t="s">
        <v>174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 x14ac:dyDescent="0.25">
      <c r="A33" s="10"/>
      <c r="B33" s="10"/>
      <c r="C33" s="10"/>
      <c r="D33" s="10" t="s">
        <v>178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 x14ac:dyDescent="0.25">
      <c r="A34" s="10"/>
      <c r="B34" s="10"/>
      <c r="C34" s="10"/>
      <c r="D34" s="10" t="s">
        <v>180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 x14ac:dyDescent="0.25">
      <c r="A35" s="10"/>
      <c r="B35" s="10"/>
      <c r="C35" s="10"/>
      <c r="D35" s="10" t="s">
        <v>181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 x14ac:dyDescent="0.25">
      <c r="A36" s="10"/>
      <c r="B36" s="10"/>
      <c r="C36" s="10"/>
      <c r="D36" s="10" t="s">
        <v>182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 x14ac:dyDescent="0.25">
      <c r="A37" s="10"/>
      <c r="B37" s="10"/>
      <c r="C37" s="10"/>
      <c r="D37" s="10" t="s">
        <v>183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 x14ac:dyDescent="0.25">
      <c r="A38" s="10"/>
      <c r="B38" s="10"/>
      <c r="C38" s="10"/>
      <c r="D38" s="10" t="s">
        <v>184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 x14ac:dyDescent="0.25">
      <c r="A39" s="10"/>
      <c r="B39" s="10"/>
      <c r="C39" s="10"/>
      <c r="D39" s="10" t="s">
        <v>185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 x14ac:dyDescent="0.25">
      <c r="A40" s="10"/>
      <c r="B40" s="10"/>
      <c r="C40" s="10"/>
      <c r="D40" s="10" t="s">
        <v>186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 x14ac:dyDescent="0.25">
      <c r="A41" s="10"/>
      <c r="B41" s="10"/>
      <c r="C41" s="10"/>
      <c r="D41" s="10" t="s">
        <v>187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 x14ac:dyDescent="0.25">
      <c r="A42" s="10"/>
      <c r="B42" s="10"/>
      <c r="C42" s="10"/>
      <c r="D42" s="10" t="s">
        <v>188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 x14ac:dyDescent="0.25">
      <c r="A43" s="10"/>
      <c r="B43" s="10"/>
      <c r="C43" s="10"/>
      <c r="D43" s="10" t="s">
        <v>189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 x14ac:dyDescent="0.25">
      <c r="A44" s="10"/>
      <c r="B44" s="10"/>
      <c r="C44" s="10"/>
      <c r="D44" s="10" t="s">
        <v>190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 x14ac:dyDescent="0.25">
      <c r="A45" s="10"/>
      <c r="B45" s="10"/>
      <c r="C45" s="10"/>
      <c r="D45" s="10" t="s">
        <v>191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 x14ac:dyDescent="0.25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 x14ac:dyDescent="0.25">
      <c r="A47" s="10"/>
      <c r="B47" s="10"/>
      <c r="C47" s="10"/>
      <c r="D47" s="10" t="s">
        <v>164</v>
      </c>
      <c r="E47" s="10"/>
      <c r="F47" s="65" t="e">
        <f>E6/I12</f>
        <v>#N/A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 x14ac:dyDescent="0.25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 x14ac:dyDescent="0.25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 x14ac:dyDescent="0.25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 x14ac:dyDescent="0.25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 x14ac:dyDescent="0.25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 x14ac:dyDescent="0.25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 x14ac:dyDescent="0.25">
      <c r="A54" s="10"/>
      <c r="B54" s="10"/>
      <c r="C54" s="10"/>
      <c r="D54" s="10" t="s">
        <v>196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 x14ac:dyDescent="0.25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 x14ac:dyDescent="0.25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 x14ac:dyDescent="0.25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 x14ac:dyDescent="0.25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 x14ac:dyDescent="0.25">
      <c r="A59" s="12"/>
      <c r="B59" s="12"/>
      <c r="C59" s="12"/>
      <c r="D59" s="12" t="s">
        <v>197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 x14ac:dyDescent="0.25">
      <c r="A60" s="12"/>
      <c r="B60" s="12"/>
      <c r="C60" s="12"/>
      <c r="D60" s="12" t="s">
        <v>198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 x14ac:dyDescent="0.25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 x14ac:dyDescent="0.25">
      <c r="A62" s="84"/>
      <c r="B62" s="12"/>
      <c r="C62" s="12"/>
      <c r="D62" s="12" t="s">
        <v>164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 x14ac:dyDescent="0.25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 x14ac:dyDescent="0.25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 x14ac:dyDescent="0.25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 x14ac:dyDescent="0.25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 x14ac:dyDescent="0.25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 x14ac:dyDescent="0.25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 x14ac:dyDescent="0.25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 x14ac:dyDescent="0.25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 x14ac:dyDescent="0.25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 x14ac:dyDescent="0.25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 x14ac:dyDescent="0.25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 x14ac:dyDescent="0.25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 x14ac:dyDescent="0.25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 x14ac:dyDescent="0.25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 x14ac:dyDescent="0.25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 x14ac:dyDescent="0.25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 x14ac:dyDescent="0.25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 x14ac:dyDescent="0.25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 x14ac:dyDescent="0.25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 x14ac:dyDescent="0.25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 x14ac:dyDescent="0.25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 x14ac:dyDescent="0.25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 x14ac:dyDescent="0.25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 x14ac:dyDescent="0.25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 x14ac:dyDescent="0.25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 x14ac:dyDescent="0.25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 x14ac:dyDescent="0.2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 x14ac:dyDescent="0.25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 x14ac:dyDescent="0.25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 x14ac:dyDescent="0.25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 x14ac:dyDescent="0.25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 x14ac:dyDescent="0.25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 x14ac:dyDescent="0.25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 x14ac:dyDescent="0.25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 x14ac:dyDescent="0.25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 x14ac:dyDescent="0.25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 x14ac:dyDescent="0.25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 x14ac:dyDescent="0.25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 x14ac:dyDescent="0.25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 x14ac:dyDescent="0.25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 x14ac:dyDescent="0.25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 x14ac:dyDescent="0.25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 x14ac:dyDescent="0.25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 x14ac:dyDescent="0.25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 x14ac:dyDescent="0.25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 x14ac:dyDescent="0.25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 x14ac:dyDescent="0.25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 x14ac:dyDescent="0.25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 x14ac:dyDescent="0.25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 x14ac:dyDescent="0.25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 x14ac:dyDescent="0.25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 x14ac:dyDescent="0.25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 x14ac:dyDescent="0.25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 x14ac:dyDescent="0.25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 x14ac:dyDescent="0.25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 x14ac:dyDescent="0.25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 x14ac:dyDescent="0.25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 x14ac:dyDescent="0.25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 x14ac:dyDescent="0.25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 x14ac:dyDescent="0.25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 x14ac:dyDescent="0.25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 x14ac:dyDescent="0.25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 x14ac:dyDescent="0.25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 x14ac:dyDescent="0.25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 x14ac:dyDescent="0.25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 x14ac:dyDescent="0.25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 x14ac:dyDescent="0.25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 x14ac:dyDescent="0.25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 x14ac:dyDescent="0.25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 x14ac:dyDescent="0.25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 x14ac:dyDescent="0.25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 x14ac:dyDescent="0.25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 x14ac:dyDescent="0.25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 x14ac:dyDescent="0.25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 x14ac:dyDescent="0.25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 x14ac:dyDescent="0.25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 x14ac:dyDescent="0.25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 x14ac:dyDescent="0.25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 x14ac:dyDescent="0.25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 x14ac:dyDescent="0.25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 x14ac:dyDescent="0.25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 x14ac:dyDescent="0.25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 x14ac:dyDescent="0.25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 x14ac:dyDescent="0.25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 x14ac:dyDescent="0.25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 x14ac:dyDescent="0.25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 x14ac:dyDescent="0.25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 x14ac:dyDescent="0.25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 x14ac:dyDescent="0.25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 x14ac:dyDescent="0.25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 x14ac:dyDescent="0.25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 x14ac:dyDescent="0.25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 x14ac:dyDescent="0.25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 x14ac:dyDescent="0.25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 x14ac:dyDescent="0.25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 x14ac:dyDescent="0.25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 x14ac:dyDescent="0.25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 x14ac:dyDescent="0.25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 x14ac:dyDescent="0.25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 x14ac:dyDescent="0.25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 x14ac:dyDescent="0.25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 x14ac:dyDescent="0.25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 x14ac:dyDescent="0.25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 x14ac:dyDescent="0.25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 x14ac:dyDescent="0.25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 x14ac:dyDescent="0.25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 x14ac:dyDescent="0.25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 x14ac:dyDescent="0.25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 x14ac:dyDescent="0.25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 x14ac:dyDescent="0.25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 x14ac:dyDescent="0.25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 x14ac:dyDescent="0.25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 x14ac:dyDescent="0.25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 x14ac:dyDescent="0.25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 x14ac:dyDescent="0.25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 x14ac:dyDescent="0.25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 x14ac:dyDescent="0.25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 x14ac:dyDescent="0.25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 x14ac:dyDescent="0.25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 x14ac:dyDescent="0.25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 x14ac:dyDescent="0.25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 x14ac:dyDescent="0.25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 x14ac:dyDescent="0.25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 x14ac:dyDescent="0.25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 x14ac:dyDescent="0.25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 x14ac:dyDescent="0.25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 x14ac:dyDescent="0.25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 x14ac:dyDescent="0.25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 x14ac:dyDescent="0.25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 x14ac:dyDescent="0.25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 x14ac:dyDescent="0.25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 x14ac:dyDescent="0.25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 x14ac:dyDescent="0.25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 x14ac:dyDescent="0.25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 x14ac:dyDescent="0.25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 x14ac:dyDescent="0.25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 x14ac:dyDescent="0.25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 x14ac:dyDescent="0.25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 x14ac:dyDescent="0.25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 x14ac:dyDescent="0.25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 x14ac:dyDescent="0.25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 x14ac:dyDescent="0.25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 x14ac:dyDescent="0.25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 x14ac:dyDescent="0.25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 x14ac:dyDescent="0.25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 x14ac:dyDescent="0.25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 x14ac:dyDescent="0.25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 x14ac:dyDescent="0.25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 x14ac:dyDescent="0.25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 x14ac:dyDescent="0.25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 x14ac:dyDescent="0.25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 x14ac:dyDescent="0.25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 x14ac:dyDescent="0.25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 x14ac:dyDescent="0.25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 x14ac:dyDescent="0.25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 x14ac:dyDescent="0.25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 x14ac:dyDescent="0.25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 x14ac:dyDescent="0.25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 x14ac:dyDescent="0.25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 x14ac:dyDescent="0.25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 x14ac:dyDescent="0.25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 x14ac:dyDescent="0.25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 x14ac:dyDescent="0.25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 x14ac:dyDescent="0.25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 x14ac:dyDescent="0.25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 x14ac:dyDescent="0.25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 x14ac:dyDescent="0.25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 x14ac:dyDescent="0.25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 x14ac:dyDescent="0.25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 x14ac:dyDescent="0.25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 x14ac:dyDescent="0.25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 x14ac:dyDescent="0.25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 x14ac:dyDescent="0.25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 x14ac:dyDescent="0.25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 x14ac:dyDescent="0.25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 x14ac:dyDescent="0.25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 x14ac:dyDescent="0.25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 x14ac:dyDescent="0.25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 x14ac:dyDescent="0.25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 x14ac:dyDescent="0.25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 x14ac:dyDescent="0.25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 x14ac:dyDescent="0.25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 x14ac:dyDescent="0.25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 x14ac:dyDescent="0.25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 x14ac:dyDescent="0.25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 x14ac:dyDescent="0.25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 x14ac:dyDescent="0.25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 x14ac:dyDescent="0.25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 x14ac:dyDescent="0.25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 x14ac:dyDescent="0.25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 x14ac:dyDescent="0.25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 x14ac:dyDescent="0.25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 x14ac:dyDescent="0.25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 x14ac:dyDescent="0.25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 x14ac:dyDescent="0.25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 x14ac:dyDescent="0.25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 x14ac:dyDescent="0.25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 x14ac:dyDescent="0.25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 x14ac:dyDescent="0.25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 x14ac:dyDescent="0.25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 x14ac:dyDescent="0.25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 x14ac:dyDescent="0.25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 x14ac:dyDescent="0.25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 x14ac:dyDescent="0.25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 x14ac:dyDescent="0.25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 x14ac:dyDescent="0.25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 x14ac:dyDescent="0.25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 x14ac:dyDescent="0.25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 x14ac:dyDescent="0.25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 x14ac:dyDescent="0.25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 x14ac:dyDescent="0.25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 x14ac:dyDescent="0.25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 x14ac:dyDescent="0.25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 x14ac:dyDescent="0.25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 x14ac:dyDescent="0.25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 x14ac:dyDescent="0.25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 x14ac:dyDescent="0.25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 x14ac:dyDescent="0.25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 x14ac:dyDescent="0.25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 x14ac:dyDescent="0.25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 x14ac:dyDescent="0.25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 x14ac:dyDescent="0.25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 x14ac:dyDescent="0.25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 x14ac:dyDescent="0.25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 x14ac:dyDescent="0.25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 x14ac:dyDescent="0.25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sheetProtection algorithmName="SHA-512" hashValue="zb/X4B1w+qehqhIaPp+gyJNJksHx0kfKwX8dKSJtg4gPR5+0t9+iqQPtBridaeMILCnX2GPZbveLeFsT4PCTcQ==" saltValue="r5OrGcurhY7q1L+S7+BlMw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>
      <formula1>BodyType</formula1>
    </dataValidation>
    <dataValidation type="list" allowBlank="1" showErrorMessage="1" sqref="I12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'Choice Food Calculations'!$F$25:$F$29</xm:f>
          </x14:formula1>
          <xm:sqref>I7</xm:sqref>
        </x14:dataValidation>
        <x14:dataValidation type="list" allowBlank="1" showErrorMessage="1">
          <x14:formula1>
            <xm:f>'Choice Food Calculations'!$H$37:$H$40</xm:f>
          </x14:formula1>
          <xm:sqref>I8</xm:sqref>
        </x14:dataValidation>
        <x14:dataValidation type="list" allowBlank="1" showErrorMessage="1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G5" sqref="G5"/>
    </sheetView>
  </sheetViews>
  <sheetFormatPr defaultColWidth="0" defaultRowHeight="15" customHeight="1" zeroHeight="1" x14ac:dyDescent="0.25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 x14ac:dyDescent="0.25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5"/>
      <c r="G2" s="5"/>
      <c r="H2" s="3"/>
      <c r="I2" s="3"/>
      <c r="J2" s="145" t="s">
        <v>10</v>
      </c>
      <c r="K2" s="133"/>
      <c r="L2" s="11" t="s">
        <v>12</v>
      </c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139" t="s">
        <v>13</v>
      </c>
      <c r="F3" s="141" t="s">
        <v>16</v>
      </c>
      <c r="G3" s="141" t="s">
        <v>21</v>
      </c>
      <c r="H3" s="139" t="s">
        <v>22</v>
      </c>
      <c r="I3" s="3"/>
      <c r="J3" s="142">
        <f>'Information - Wk 1 - 2'!I10</f>
        <v>0</v>
      </c>
      <c r="K3" s="109"/>
      <c r="L3" s="16">
        <f>'Information - Wk 1 - 2'!I12</f>
        <v>0</v>
      </c>
      <c r="M3" s="3"/>
      <c r="N3" s="3"/>
      <c r="O3" s="3"/>
      <c r="P3" s="3"/>
      <c r="Q3" s="3"/>
    </row>
    <row r="4" spans="1:17" x14ac:dyDescent="0.25">
      <c r="A4" s="3"/>
      <c r="B4" s="3"/>
      <c r="C4" s="3"/>
      <c r="D4" s="3"/>
      <c r="E4" s="140"/>
      <c r="F4" s="140"/>
      <c r="G4" s="140"/>
      <c r="H4" s="140"/>
      <c r="I4" s="3"/>
      <c r="J4" s="3"/>
      <c r="K4" s="7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3" t="s">
        <v>38</v>
      </c>
      <c r="K6" s="144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 x14ac:dyDescent="0.25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 x14ac:dyDescent="0.25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 x14ac:dyDescent="0.25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 x14ac:dyDescent="0.25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 x14ac:dyDescent="0.25">
      <c r="A15" s="3"/>
      <c r="B15" s="3"/>
      <c r="C15" s="3"/>
      <c r="D15" s="3"/>
      <c r="E15" s="139" t="s">
        <v>13</v>
      </c>
      <c r="F15" s="141" t="s">
        <v>16</v>
      </c>
      <c r="G15" s="141" t="s">
        <v>21</v>
      </c>
      <c r="H15" s="139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 x14ac:dyDescent="0.25">
      <c r="A16" s="3"/>
      <c r="B16" s="3"/>
      <c r="C16" s="3"/>
      <c r="D16" s="3"/>
      <c r="E16" s="140"/>
      <c r="F16" s="140"/>
      <c r="G16" s="140"/>
      <c r="H16" s="140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 x14ac:dyDescent="0.25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 x14ac:dyDescent="0.25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3" t="s">
        <v>73</v>
      </c>
      <c r="K18" s="144"/>
      <c r="L18" s="3"/>
      <c r="M18" s="3"/>
      <c r="N18" s="3"/>
      <c r="O18" s="3"/>
      <c r="P18" s="3"/>
      <c r="Q18" s="3"/>
    </row>
    <row r="19" spans="1:17" ht="15.75" customHeight="1" x14ac:dyDescent="0.25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 x14ac:dyDescent="0.25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 x14ac:dyDescent="0.25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 x14ac:dyDescent="0.25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 x14ac:dyDescent="0.25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 x14ac:dyDescent="0.25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 x14ac:dyDescent="0.25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 x14ac:dyDescent="0.25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 x14ac:dyDescent="0.25">
      <c r="A27" s="3"/>
      <c r="B27" s="3"/>
      <c r="C27" s="3"/>
      <c r="D27" s="3"/>
      <c r="E27" s="139" t="s">
        <v>13</v>
      </c>
      <c r="F27" s="141" t="s">
        <v>16</v>
      </c>
      <c r="G27" s="141" t="s">
        <v>21</v>
      </c>
      <c r="H27" s="139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 x14ac:dyDescent="0.25">
      <c r="A28" s="3"/>
      <c r="B28" s="3"/>
      <c r="C28" s="3"/>
      <c r="D28" s="3"/>
      <c r="E28" s="140"/>
      <c r="F28" s="140"/>
      <c r="G28" s="140"/>
      <c r="H28" s="140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 x14ac:dyDescent="0.25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 x14ac:dyDescent="0.25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3" t="s">
        <v>93</v>
      </c>
      <c r="K30" s="144"/>
      <c r="L30" s="3"/>
      <c r="M30" s="3"/>
      <c r="N30" s="3"/>
      <c r="O30" s="3"/>
      <c r="P30" s="3"/>
      <c r="Q30" s="3"/>
    </row>
    <row r="31" spans="1:17" ht="15.75" customHeight="1" x14ac:dyDescent="0.25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 x14ac:dyDescent="0.25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 x14ac:dyDescent="0.25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 x14ac:dyDescent="0.25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 x14ac:dyDescent="0.25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 x14ac:dyDescent="0.25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 x14ac:dyDescent="0.25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 x14ac:dyDescent="0.25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 x14ac:dyDescent="0.25">
      <c r="A39" s="3"/>
      <c r="B39" s="3"/>
      <c r="C39" s="3"/>
      <c r="D39" s="3"/>
      <c r="E39" s="139" t="s">
        <v>13</v>
      </c>
      <c r="F39" s="141" t="s">
        <v>16</v>
      </c>
      <c r="G39" s="141" t="s">
        <v>21</v>
      </c>
      <c r="H39" s="139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 x14ac:dyDescent="0.25">
      <c r="A40" s="3"/>
      <c r="B40" s="3"/>
      <c r="C40" s="3"/>
      <c r="D40" s="3"/>
      <c r="E40" s="140"/>
      <c r="F40" s="140"/>
      <c r="G40" s="140"/>
      <c r="H40" s="140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 x14ac:dyDescent="0.25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 x14ac:dyDescent="0.25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3" t="s">
        <v>111</v>
      </c>
      <c r="K42" s="144"/>
      <c r="L42" s="3"/>
      <c r="M42" s="3"/>
      <c r="N42" s="3"/>
      <c r="O42" s="3"/>
      <c r="P42" s="3"/>
      <c r="Q42" s="3"/>
    </row>
    <row r="43" spans="1:17" ht="15.75" customHeight="1" x14ac:dyDescent="0.25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 x14ac:dyDescent="0.25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 x14ac:dyDescent="0.25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 x14ac:dyDescent="0.25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 x14ac:dyDescent="0.25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 x14ac:dyDescent="0.25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 x14ac:dyDescent="0.25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 x14ac:dyDescent="0.25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 x14ac:dyDescent="0.25">
      <c r="A51" s="3"/>
      <c r="B51" s="3"/>
      <c r="C51" s="3"/>
      <c r="D51" s="3"/>
      <c r="E51" s="139" t="s">
        <v>13</v>
      </c>
      <c r="F51" s="141" t="s">
        <v>16</v>
      </c>
      <c r="G51" s="141" t="s">
        <v>21</v>
      </c>
      <c r="H51" s="139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 x14ac:dyDescent="0.25">
      <c r="A52" s="3"/>
      <c r="B52" s="3"/>
      <c r="C52" s="3"/>
      <c r="D52" s="3"/>
      <c r="E52" s="140"/>
      <c r="F52" s="140"/>
      <c r="G52" s="140"/>
      <c r="H52" s="140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 x14ac:dyDescent="0.25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 x14ac:dyDescent="0.25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3" t="s">
        <v>147</v>
      </c>
      <c r="K54" s="144"/>
      <c r="L54" s="3"/>
      <c r="M54" s="3"/>
      <c r="N54" s="3"/>
      <c r="O54" s="3"/>
      <c r="P54" s="3"/>
      <c r="Q54" s="3"/>
    </row>
    <row r="55" spans="1:17" ht="15.75" customHeight="1" x14ac:dyDescent="0.25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 x14ac:dyDescent="0.25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 x14ac:dyDescent="0.25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 x14ac:dyDescent="0.25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 x14ac:dyDescent="0.25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 x14ac:dyDescent="0.25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 x14ac:dyDescent="0.25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 x14ac:dyDescent="0.25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 x14ac:dyDescent="0.25">
      <c r="A63" s="3"/>
      <c r="B63" s="3"/>
      <c r="C63" s="3"/>
      <c r="D63" s="3"/>
      <c r="E63" s="139" t="s">
        <v>13</v>
      </c>
      <c r="F63" s="141" t="s">
        <v>16</v>
      </c>
      <c r="G63" s="141" t="s">
        <v>21</v>
      </c>
      <c r="H63" s="139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 x14ac:dyDescent="0.25">
      <c r="A64" s="3"/>
      <c r="B64" s="3"/>
      <c r="C64" s="3"/>
      <c r="D64" s="3"/>
      <c r="E64" s="140"/>
      <c r="F64" s="140"/>
      <c r="G64" s="140"/>
      <c r="H64" s="140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 x14ac:dyDescent="0.25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 x14ac:dyDescent="0.25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3" t="s">
        <v>148</v>
      </c>
      <c r="K66" s="144"/>
      <c r="L66" s="3"/>
      <c r="M66" s="3"/>
      <c r="N66" s="3"/>
      <c r="O66" s="3"/>
      <c r="P66" s="3"/>
      <c r="Q66" s="3"/>
    </row>
    <row r="67" spans="1:17" ht="15.75" customHeight="1" x14ac:dyDescent="0.25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 x14ac:dyDescent="0.25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 x14ac:dyDescent="0.25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 x14ac:dyDescent="0.25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 x14ac:dyDescent="0.25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 x14ac:dyDescent="0.25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 x14ac:dyDescent="0.25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 x14ac:dyDescent="0.25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 x14ac:dyDescent="0.25">
      <c r="A75" s="3"/>
      <c r="B75" s="3"/>
      <c r="C75" s="3"/>
      <c r="D75" s="3"/>
      <c r="E75" s="139" t="s">
        <v>13</v>
      </c>
      <c r="F75" s="141" t="s">
        <v>16</v>
      </c>
      <c r="G75" s="141" t="s">
        <v>21</v>
      </c>
      <c r="H75" s="139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 x14ac:dyDescent="0.25">
      <c r="A76" s="3"/>
      <c r="B76" s="3"/>
      <c r="C76" s="3"/>
      <c r="D76" s="3"/>
      <c r="E76" s="140"/>
      <c r="F76" s="140"/>
      <c r="G76" s="140"/>
      <c r="H76" s="140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 x14ac:dyDescent="0.25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 x14ac:dyDescent="0.25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3" t="s">
        <v>149</v>
      </c>
      <c r="K78" s="144"/>
      <c r="L78" s="3"/>
      <c r="M78" s="3"/>
      <c r="N78" s="3"/>
      <c r="O78" s="3"/>
      <c r="P78" s="3"/>
      <c r="Q78" s="3"/>
    </row>
    <row r="79" spans="1:17" ht="15.75" customHeight="1" x14ac:dyDescent="0.25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 x14ac:dyDescent="0.25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 x14ac:dyDescent="0.25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 x14ac:dyDescent="0.25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 x14ac:dyDescent="0.25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 x14ac:dyDescent="0.25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 x14ac:dyDescent="0.25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 x14ac:dyDescent="0.25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 x14ac:dyDescent="0.25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 x14ac:dyDescent="0.25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 x14ac:dyDescent="0.25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 x14ac:dyDescent="0.25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 x14ac:dyDescent="0.25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 x14ac:dyDescent="0.25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 x14ac:dyDescent="0.25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 x14ac:dyDescent="0.25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 x14ac:dyDescent="0.25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 x14ac:dyDescent="0.25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 x14ac:dyDescent="0.25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 x14ac:dyDescent="0.25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 x14ac:dyDescent="0.25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 x14ac:dyDescent="0.25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 x14ac:dyDescent="0.25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 x14ac:dyDescent="0.25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 x14ac:dyDescent="0.25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 x14ac:dyDescent="0.25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 x14ac:dyDescent="0.25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 x14ac:dyDescent="0.25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 x14ac:dyDescent="0.25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 x14ac:dyDescent="0.25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 x14ac:dyDescent="0.25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 x14ac:dyDescent="0.25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 x14ac:dyDescent="0.25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 x14ac:dyDescent="0.25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 x14ac:dyDescent="0.25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 x14ac:dyDescent="0.25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 x14ac:dyDescent="0.25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 x14ac:dyDescent="0.25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 x14ac:dyDescent="0.25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 x14ac:dyDescent="0.25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 x14ac:dyDescent="0.25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 x14ac:dyDescent="0.25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 x14ac:dyDescent="0.25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 x14ac:dyDescent="0.25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 x14ac:dyDescent="0.25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 x14ac:dyDescent="0.25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 x14ac:dyDescent="0.25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 x14ac:dyDescent="0.25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 x14ac:dyDescent="0.25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 x14ac:dyDescent="0.25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 x14ac:dyDescent="0.25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 x14ac:dyDescent="0.25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 x14ac:dyDescent="0.25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 x14ac:dyDescent="0.25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 x14ac:dyDescent="0.25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 x14ac:dyDescent="0.25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 x14ac:dyDescent="0.25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 x14ac:dyDescent="0.25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 x14ac:dyDescent="0.25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 x14ac:dyDescent="0.25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 x14ac:dyDescent="0.25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 x14ac:dyDescent="0.25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 x14ac:dyDescent="0.25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 x14ac:dyDescent="0.25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 x14ac:dyDescent="0.25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 x14ac:dyDescent="0.25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 x14ac:dyDescent="0.25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 x14ac:dyDescent="0.25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 x14ac:dyDescent="0.25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 x14ac:dyDescent="0.25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 x14ac:dyDescent="0.25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 x14ac:dyDescent="0.25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 x14ac:dyDescent="0.25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 x14ac:dyDescent="0.25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 x14ac:dyDescent="0.25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 x14ac:dyDescent="0.25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 x14ac:dyDescent="0.25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 x14ac:dyDescent="0.25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 x14ac:dyDescent="0.25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 x14ac:dyDescent="0.25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 x14ac:dyDescent="0.25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 x14ac:dyDescent="0.25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 x14ac:dyDescent="0.25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 x14ac:dyDescent="0.25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 x14ac:dyDescent="0.25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 x14ac:dyDescent="0.25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 x14ac:dyDescent="0.25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 x14ac:dyDescent="0.25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 x14ac:dyDescent="0.25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 x14ac:dyDescent="0.25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 x14ac:dyDescent="0.25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 x14ac:dyDescent="0.25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 x14ac:dyDescent="0.25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 x14ac:dyDescent="0.25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 x14ac:dyDescent="0.25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 x14ac:dyDescent="0.25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 x14ac:dyDescent="0.25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 x14ac:dyDescent="0.25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 x14ac:dyDescent="0.25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 x14ac:dyDescent="0.25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 x14ac:dyDescent="0.25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 x14ac:dyDescent="0.25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 x14ac:dyDescent="0.25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 x14ac:dyDescent="0.25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 x14ac:dyDescent="0.25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 x14ac:dyDescent="0.25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 x14ac:dyDescent="0.25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 x14ac:dyDescent="0.25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 x14ac:dyDescent="0.25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 x14ac:dyDescent="0.25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 x14ac:dyDescent="0.25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 x14ac:dyDescent="0.25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 x14ac:dyDescent="0.25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 x14ac:dyDescent="0.25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 x14ac:dyDescent="0.25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 x14ac:dyDescent="0.25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 x14ac:dyDescent="0.25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 x14ac:dyDescent="0.25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 x14ac:dyDescent="0.25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 x14ac:dyDescent="0.25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 x14ac:dyDescent="0.25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 x14ac:dyDescent="0.25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 x14ac:dyDescent="0.25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 x14ac:dyDescent="0.25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 x14ac:dyDescent="0.25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 x14ac:dyDescent="0.25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 x14ac:dyDescent="0.25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 x14ac:dyDescent="0.25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 x14ac:dyDescent="0.25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 x14ac:dyDescent="0.25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 x14ac:dyDescent="0.25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 x14ac:dyDescent="0.25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 x14ac:dyDescent="0.25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 x14ac:dyDescent="0.25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 x14ac:dyDescent="0.25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 x14ac:dyDescent="0.25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 x14ac:dyDescent="0.25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 x14ac:dyDescent="0.25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 x14ac:dyDescent="0.25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 x14ac:dyDescent="0.25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 x14ac:dyDescent="0.25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 x14ac:dyDescent="0.25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 x14ac:dyDescent="0.25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 x14ac:dyDescent="0.25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 x14ac:dyDescent="0.25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 x14ac:dyDescent="0.25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 x14ac:dyDescent="0.25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 x14ac:dyDescent="0.25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 x14ac:dyDescent="0.25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 x14ac:dyDescent="0.25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 x14ac:dyDescent="0.25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 x14ac:dyDescent="0.25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 x14ac:dyDescent="0.25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 x14ac:dyDescent="0.25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 x14ac:dyDescent="0.25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 x14ac:dyDescent="0.25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 x14ac:dyDescent="0.25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 x14ac:dyDescent="0.25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 x14ac:dyDescent="0.25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 x14ac:dyDescent="0.25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 x14ac:dyDescent="0.25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 x14ac:dyDescent="0.25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 x14ac:dyDescent="0.25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 x14ac:dyDescent="0.25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 x14ac:dyDescent="0.25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 x14ac:dyDescent="0.25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 x14ac:dyDescent="0.25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 x14ac:dyDescent="0.25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 x14ac:dyDescent="0.25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 x14ac:dyDescent="0.25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 x14ac:dyDescent="0.25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 x14ac:dyDescent="0.25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 x14ac:dyDescent="0.25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 x14ac:dyDescent="0.25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 x14ac:dyDescent="0.25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 x14ac:dyDescent="0.25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 x14ac:dyDescent="0.25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 x14ac:dyDescent="0.25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 x14ac:dyDescent="0.25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 x14ac:dyDescent="0.25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 x14ac:dyDescent="0.25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 x14ac:dyDescent="0.25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 x14ac:dyDescent="0.25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 x14ac:dyDescent="0.25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 x14ac:dyDescent="0.25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 x14ac:dyDescent="0.25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 x14ac:dyDescent="0.25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 x14ac:dyDescent="0.25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 x14ac:dyDescent="0.25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 x14ac:dyDescent="0.25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 x14ac:dyDescent="0.25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 x14ac:dyDescent="0.25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 x14ac:dyDescent="0.25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 x14ac:dyDescent="0.25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 x14ac:dyDescent="0.25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 x14ac:dyDescent="0.25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 x14ac:dyDescent="0.25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 x14ac:dyDescent="0.25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 x14ac:dyDescent="0.25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 x14ac:dyDescent="0.25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 x14ac:dyDescent="0.25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 x14ac:dyDescent="0.25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 x14ac:dyDescent="0.25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 x14ac:dyDescent="0.25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 x14ac:dyDescent="0.25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 x14ac:dyDescent="0.25"/>
    <row r="286" spans="1:17" ht="15.75" hidden="1" customHeight="1" x14ac:dyDescent="0.25"/>
    <row r="287" spans="1:17" ht="15.75" hidden="1" customHeight="1" x14ac:dyDescent="0.25"/>
    <row r="288" spans="1:17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A15" sqref="A15"/>
    </sheetView>
  </sheetViews>
  <sheetFormatPr defaultColWidth="14.42578125" defaultRowHeight="15" customHeight="1" x14ac:dyDescent="0.25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 x14ac:dyDescent="0.25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 x14ac:dyDescent="0.25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 x14ac:dyDescent="0.25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 x14ac:dyDescent="0.25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 x14ac:dyDescent="0.25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 x14ac:dyDescent="0.25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 x14ac:dyDescent="0.25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 x14ac:dyDescent="0.25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 x14ac:dyDescent="0.25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 x14ac:dyDescent="0.25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 x14ac:dyDescent="0.25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 x14ac:dyDescent="0.25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 x14ac:dyDescent="0.25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 x14ac:dyDescent="0.25">
      <c r="A15" s="105" t="s">
        <v>210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 x14ac:dyDescent="0.25">
      <c r="A16" s="1" t="s">
        <v>84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 x14ac:dyDescent="0.25">
      <c r="A17" s="1" t="s">
        <v>86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 x14ac:dyDescent="0.25">
      <c r="A18" s="1" t="s">
        <v>87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 x14ac:dyDescent="0.25">
      <c r="A19" s="1" t="s">
        <v>89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 x14ac:dyDescent="0.25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 x14ac:dyDescent="0.25">
      <c r="B21" s="47" t="e">
        <f>'Information - Wk 1 - 2'!F47</f>
        <v>#N/A</v>
      </c>
      <c r="G21" s="47" t="e">
        <f ca="1">'Information - Wk 1 - 2'!F25</f>
        <v>#N/A</v>
      </c>
      <c r="L21" s="47" t="e">
        <f ca="1">'Information - Wk 1 - 2'!F62</f>
        <v>#N/A</v>
      </c>
      <c r="Q21" t="e">
        <f ca="1">G21*0.85</f>
        <v>#N/A</v>
      </c>
    </row>
    <row r="22" spans="1:17" ht="15.75" customHeight="1" x14ac:dyDescent="0.25"/>
    <row r="23" spans="1:17" ht="15.75" customHeight="1" x14ac:dyDescent="0.25"/>
    <row r="24" spans="1:17" ht="15.75" customHeight="1" x14ac:dyDescent="0.25">
      <c r="F24" t="s">
        <v>95</v>
      </c>
    </row>
    <row r="25" spans="1:17" ht="15.75" customHeight="1" x14ac:dyDescent="0.25">
      <c r="F25" s="49">
        <v>1.2</v>
      </c>
      <c r="I25" t="s">
        <v>208</v>
      </c>
      <c r="M25" t="s">
        <v>209</v>
      </c>
    </row>
    <row r="26" spans="1:17" ht="15.75" customHeight="1" x14ac:dyDescent="0.25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 x14ac:dyDescent="0.25">
      <c r="F27" s="49">
        <v>1.6</v>
      </c>
      <c r="I27" s="1" t="s">
        <v>92</v>
      </c>
      <c r="J27" s="1" t="e">
        <f>'Information - Wk 1 - 2'!M12*1.35</f>
        <v>#NUM!</v>
      </c>
      <c r="K27" s="1" t="e">
        <f>('Information - Wk 1 - 2'!M12/2.2)*0.9</f>
        <v>#NUM!</v>
      </c>
      <c r="M27" s="49" t="s">
        <v>92</v>
      </c>
      <c r="N27" s="49" t="e">
        <f>'Information - Wk 1 - 2'!O13*1.35</f>
        <v>#NUM!</v>
      </c>
      <c r="O27" s="49" t="e">
        <f>('Information - Wk 1 - 2'!O13/2.2)*0.9</f>
        <v>#NUM!</v>
      </c>
    </row>
    <row r="28" spans="1:17" ht="15.75" customHeight="1" x14ac:dyDescent="0.25">
      <c r="F28" s="49">
        <v>1.8</v>
      </c>
      <c r="I28" s="1" t="s">
        <v>98</v>
      </c>
      <c r="J28" s="1" t="e">
        <f>'Information - Wk 1 - 2'!M12*1.3</f>
        <v>#NUM!</v>
      </c>
      <c r="K28" s="1" t="e">
        <f>('Information - Wk 1 - 2'!M12/2.2)*0.95</f>
        <v>#NUM!</v>
      </c>
      <c r="M28" s="49" t="s">
        <v>98</v>
      </c>
      <c r="N28" s="49" t="e">
        <f>'Information - Wk 1 - 2'!O13*1.3</f>
        <v>#NUM!</v>
      </c>
      <c r="O28" s="49" t="e">
        <f>('Information - Wk 1 - 2'!O13/2.2)*0.95</f>
        <v>#NUM!</v>
      </c>
    </row>
    <row r="29" spans="1:17" ht="15.75" customHeight="1" x14ac:dyDescent="0.25">
      <c r="F29" s="49">
        <v>2</v>
      </c>
      <c r="I29" s="1" t="s">
        <v>99</v>
      </c>
      <c r="J29" s="1" t="e">
        <f>'Information - Wk 1 - 2'!M12*1.4</f>
        <v>#NUM!</v>
      </c>
      <c r="K29" s="1" t="e">
        <f>('Information - Wk 1 - 2'!M12/2.2)*1.2</f>
        <v>#NUM!</v>
      </c>
      <c r="M29" s="49" t="s">
        <v>99</v>
      </c>
      <c r="N29" s="49" t="e">
        <f>'Information - Wk 1 - 2'!O13*1.4</f>
        <v>#NUM!</v>
      </c>
      <c r="O29" s="49" t="e">
        <f>('Information - Wk 1 - 2'!O13/2.2)*1.2</f>
        <v>#NUM!</v>
      </c>
    </row>
    <row r="30" spans="1:17" ht="15.75" customHeight="1" x14ac:dyDescent="0.25"/>
    <row r="31" spans="1:17" ht="15.75" customHeight="1" x14ac:dyDescent="0.25">
      <c r="I31" s="1" t="s">
        <v>28</v>
      </c>
      <c r="J31" s="1" t="s">
        <v>102</v>
      </c>
    </row>
    <row r="32" spans="1:17" ht="15.75" customHeight="1" x14ac:dyDescent="0.25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1 - 2'!B3)+(5*'Information - Wk 1 - 2'!B4)-(6.8*'Information - Wk 1 - 2'!B5)</f>
        <v>66</v>
      </c>
    </row>
    <row r="33" spans="1:27" ht="15.75" customHeight="1" x14ac:dyDescent="0.25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1 - 2'!B3)+(1.8*'Information - Wk 1 - 2'!B4)-(4.7*'Information - Wk 1 - 2'!B5)</f>
        <v>655</v>
      </c>
    </row>
    <row r="34" spans="1:27" ht="15.75" customHeight="1" x14ac:dyDescent="0.25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 x14ac:dyDescent="0.25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 x14ac:dyDescent="0.25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 x14ac:dyDescent="0.25">
      <c r="A37" s="1"/>
      <c r="B37" s="63">
        <v>0</v>
      </c>
      <c r="C37" s="63">
        <v>0</v>
      </c>
      <c r="H37" s="1" t="s">
        <v>113</v>
      </c>
      <c r="I37" s="4" t="e">
        <f>('Information - Wk 1 - 2'!B9*'Information - Wk 1 - 2'!I7)*0.825</f>
        <v>#N/A</v>
      </c>
    </row>
    <row r="38" spans="1:27" ht="15.75" customHeight="1" x14ac:dyDescent="0.25">
      <c r="A38" s="1"/>
      <c r="B38" s="57"/>
      <c r="C38" s="57"/>
      <c r="H38" s="1" t="s">
        <v>77</v>
      </c>
      <c r="I38" s="4" t="e">
        <f>'Information - Wk 1 - 2'!B9*'Information - Wk 1 - 2'!I7</f>
        <v>#N/A</v>
      </c>
    </row>
    <row r="39" spans="1:27" ht="15.75" customHeight="1" x14ac:dyDescent="0.25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1 - 2'!B9*'Information - Wk 1 - 2'!I7)*1.125</f>
        <v>#N/A</v>
      </c>
    </row>
    <row r="40" spans="1:27" ht="15.75" customHeight="1" x14ac:dyDescent="0.25">
      <c r="A40" s="1">
        <v>7</v>
      </c>
      <c r="B40" s="57">
        <f>'Choice Food Calculations'!$A40-2</f>
        <v>5</v>
      </c>
      <c r="C40" s="57">
        <v>4</v>
      </c>
    </row>
    <row r="41" spans="1:27" ht="15.75" customHeight="1" x14ac:dyDescent="0.25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 x14ac:dyDescent="0.25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 x14ac:dyDescent="0.25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 x14ac:dyDescent="0.25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 x14ac:dyDescent="0.25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 x14ac:dyDescent="0.25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 x14ac:dyDescent="0.25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 x14ac:dyDescent="0.25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 x14ac:dyDescent="0.25">
      <c r="A49" s="1">
        <v>5</v>
      </c>
      <c r="B49" s="57">
        <f>'Choice Food Calculations'!$A49-3</f>
        <v>2</v>
      </c>
      <c r="C49" s="57">
        <f>'Choice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 x14ac:dyDescent="0.25">
      <c r="A50" s="1">
        <v>4</v>
      </c>
      <c r="B50" s="57">
        <f>'Choice Food Calculations'!$A50-3</f>
        <v>1</v>
      </c>
      <c r="C50" s="57">
        <f>'Choice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 x14ac:dyDescent="0.25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 x14ac:dyDescent="0.25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 x14ac:dyDescent="0.25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 x14ac:dyDescent="0.25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 x14ac:dyDescent="0.25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 x14ac:dyDescent="0.25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/>
      <c r="X56" s="73" t="s">
        <v>156</v>
      </c>
      <c r="Y56" s="72" t="s">
        <v>156</v>
      </c>
      <c r="Z56" s="72"/>
      <c r="AA56" s="72" t="s">
        <v>156</v>
      </c>
    </row>
    <row r="57" spans="1:27" ht="15.75" customHeight="1" x14ac:dyDescent="0.25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 x14ac:dyDescent="0.25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/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 x14ac:dyDescent="0.25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/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 x14ac:dyDescent="0.25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 x14ac:dyDescent="0.25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 x14ac:dyDescent="0.25"/>
    <row r="63" spans="1:27" ht="15.75" customHeight="1" x14ac:dyDescent="0.25"/>
    <row r="64" spans="1:2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bFwV3mrYPLYJJLAysP++Gs/gtqRlss8LvrQ/CsF12wsMGeByFapLExuah4G1MfNCdoWN8hiI+eFt/so35jIC1Q==" saltValue="rkBjfESIFd4jQ5QH55tshw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1 - 2</vt:lpstr>
      <vt:lpstr>Wk 1 - 2 -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2019-10-03T17:21:13Z</dcterms:modified>
</cp:coreProperties>
</file>